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№ 1 (ОФО)" sheetId="1" state="visible" r:id="rId1"/>
    <sheet name="№ 2 (ЗФО)" sheetId="2" state="visible" r:id="rId2"/>
    <sheet name="№ 3 (О-ЗФО)" sheetId="3" state="visible" r:id="rId3"/>
    <sheet name="№ 4 (Аспирантура)" sheetId="4" state="visible" r:id="rId4"/>
  </sheets>
  <definedNames>
    <definedName name="_xlnm.Print_Area" localSheetId="0" hidden="0">'№ 1 (ОФО)'!$A$1:$D$54</definedName>
    <definedName name="_xlnm.Print_Area" localSheetId="1" hidden="0">'№ 2 (ЗФО)'!$A$1:$D$52</definedName>
    <definedName name="_xlnm.Print_Area" localSheetId="2" hidden="0">'№ 3 (О-ЗФО)'!$A$1:$C$13</definedName>
    <definedName name="_xlnm.Print_Area" localSheetId="3" hidden="0">'№ 4 (Аспирантура)'!$A$1:$C$14</definedName>
  </definedNames>
  <calcPr/>
</workbook>
</file>

<file path=xl/sharedStrings.xml><?xml version="1.0" encoding="utf-8"?>
<sst xmlns="http://schemas.openxmlformats.org/spreadsheetml/2006/main" count="114" uniqueCount="114">
  <si>
    <t xml:space="preserve">Приложение № 1 к приказу 
от " 24 "   05    2024 № 131</t>
  </si>
  <si>
    <t xml:space="preserve">ОЧНАЯ ФОРМА ОБУЧЕНИЯ</t>
  </si>
  <si>
    <t>Код</t>
  </si>
  <si>
    <t xml:space="preserve">Наименование специальности, направления</t>
  </si>
  <si>
    <t xml:space="preserve">Стоимость образовательной услуги в 2024/25 уч. году
 (в рублях)</t>
  </si>
  <si>
    <t xml:space="preserve">1 курс</t>
  </si>
  <si>
    <t xml:space="preserve">КОЛЛЕДЖ </t>
  </si>
  <si>
    <t>11.02.17</t>
  </si>
  <si>
    <t xml:space="preserve">Разработка электронных устройств и систем</t>
  </si>
  <si>
    <t>15.02.06</t>
  </si>
  <si>
    <t xml:space="preserve">Монтаж, техническая эксплуатация и ремонт холодильно-компрессорных и теплонасосных машин и установок (по отраслям)</t>
  </si>
  <si>
    <t>20.02.01</t>
  </si>
  <si>
    <t xml:space="preserve">Экологическая безопасность природных комплексов</t>
  </si>
  <si>
    <t>26.02.03</t>
  </si>
  <si>
    <t>Судовождение</t>
  </si>
  <si>
    <t>26.02.05</t>
  </si>
  <si>
    <t xml:space="preserve">Эксплуатация судовых энергетических установок</t>
  </si>
  <si>
    <t>26.02.06</t>
  </si>
  <si>
    <t xml:space="preserve">Эксплуатация судового электрооборудования и средств автоматики</t>
  </si>
  <si>
    <t>35.02.10</t>
  </si>
  <si>
    <t xml:space="preserve">Обработка водных биоресурсов</t>
  </si>
  <si>
    <t>35.02.11</t>
  </si>
  <si>
    <t xml:space="preserve">Промышленное рыболовство</t>
  </si>
  <si>
    <r>
      <rPr>
        <b/>
        <sz val="10"/>
        <rFont val="Times New Roman"/>
      </rPr>
      <t xml:space="preserve">КОЛЛЕДЖ </t>
    </r>
    <r>
      <rPr>
        <b/>
        <i/>
        <sz val="10"/>
        <rFont val="Times New Roman"/>
      </rPr>
      <t xml:space="preserve">(на базе 11 классов)</t>
    </r>
  </si>
  <si>
    <t xml:space="preserve">МОРЕХОДНЫЙ ФАКУЛЬТЕТ</t>
  </si>
  <si>
    <t>Бакалавриат</t>
  </si>
  <si>
    <t>15.03.02</t>
  </si>
  <si>
    <t xml:space="preserve">Технологические машины и оборудование</t>
  </si>
  <si>
    <t xml:space="preserve">Технологические машины и оборудование (ускоренная форма обучения)</t>
  </si>
  <si>
    <t>16.03.03</t>
  </si>
  <si>
    <t xml:space="preserve">Холодильная, криогенная техника и системы жизнеобеспечения</t>
  </si>
  <si>
    <t xml:space="preserve">Холодильная, криогенная техника и системы жизнеобеспечения (ускоренная форма обучения)</t>
  </si>
  <si>
    <t>Специалитет</t>
  </si>
  <si>
    <t>26.05.05</t>
  </si>
  <si>
    <t xml:space="preserve">Судовождение (ускоренная форма обучения)</t>
  </si>
  <si>
    <t>26.05.06</t>
  </si>
  <si>
    <t xml:space="preserve">Эксплуатация судовых энергетических установок (ускоренная форма обучения)</t>
  </si>
  <si>
    <t>26.05.07</t>
  </si>
  <si>
    <t xml:space="preserve">Эксплуатация судового электрооборудования и средств автоматики (ускоренная форма обучения)</t>
  </si>
  <si>
    <t>25.05.03</t>
  </si>
  <si>
    <t xml:space="preserve">Техническая эксплуатация транспортного радиооборудования</t>
  </si>
  <si>
    <t xml:space="preserve">ФАКУЛЬТЕТ ИНФОРМАЦИОННЫХ ТЕХНОЛОГИЙ, ЭКОНОМИКИ И УПРАВЛЕНИЯ</t>
  </si>
  <si>
    <t>27.03.04</t>
  </si>
  <si>
    <t xml:space="preserve">Управление в технических системах</t>
  </si>
  <si>
    <t>09.03.01</t>
  </si>
  <si>
    <t xml:space="preserve">Информатика и вычислительная техника</t>
  </si>
  <si>
    <t>09.03.03</t>
  </si>
  <si>
    <t xml:space="preserve">Прикладная информатика</t>
  </si>
  <si>
    <t>09.03.04</t>
  </si>
  <si>
    <t xml:space="preserve">Программная инженерия</t>
  </si>
  <si>
    <t>38.03.01</t>
  </si>
  <si>
    <t>Экономика</t>
  </si>
  <si>
    <t>38.03.04</t>
  </si>
  <si>
    <t xml:space="preserve">Государственное и муниципальное управление</t>
  </si>
  <si>
    <t xml:space="preserve">Департамент "Пищевые биотехнологии", научно-образовательный центр "Природообустройство и рыболовство", научно-образовательный центр "Экология и природопользование"</t>
  </si>
  <si>
    <t>05.03.06</t>
  </si>
  <si>
    <t xml:space="preserve">Экология и природопользование</t>
  </si>
  <si>
    <t>35.03.08</t>
  </si>
  <si>
    <t xml:space="preserve">Водные биоресурсы и аквакультура</t>
  </si>
  <si>
    <t>19.03.01</t>
  </si>
  <si>
    <t>Биотехнология</t>
  </si>
  <si>
    <t>19.03.03</t>
  </si>
  <si>
    <t xml:space="preserve">Продукты питания животного происхождения</t>
  </si>
  <si>
    <t xml:space="preserve">Продукты питания животного происхождения (ускоренная форма обучения)</t>
  </si>
  <si>
    <t>20.03.01</t>
  </si>
  <si>
    <t xml:space="preserve">Техносферная безопасность</t>
  </si>
  <si>
    <t xml:space="preserve">Магистратура </t>
  </si>
  <si>
    <t>05.04.06</t>
  </si>
  <si>
    <t>19.04.03</t>
  </si>
  <si>
    <t xml:space="preserve">Приложение № 2 к приказу 
от " 24 "   05    2024 № 131</t>
  </si>
  <si>
    <t xml:space="preserve">ЗАОЧНАЯ ФОРМА ОБУЧЕНИЯ</t>
  </si>
  <si>
    <t xml:space="preserve">Проиндексировано на 4,5 %</t>
  </si>
  <si>
    <t xml:space="preserve">Эксплуатация судовых энергетических 
установок</t>
  </si>
  <si>
    <t>15.04.02</t>
  </si>
  <si>
    <t>09.04.01</t>
  </si>
  <si>
    <t>09.04.03</t>
  </si>
  <si>
    <t>09.04.04</t>
  </si>
  <si>
    <t>27.04.04</t>
  </si>
  <si>
    <t>38.04.01</t>
  </si>
  <si>
    <t>38.04.02</t>
  </si>
  <si>
    <t>Менеджмент</t>
  </si>
  <si>
    <t>38.04.04</t>
  </si>
  <si>
    <t>20.03.02</t>
  </si>
  <si>
    <t xml:space="preserve">Природообустройство и водопользование</t>
  </si>
  <si>
    <t>35.03.09</t>
  </si>
  <si>
    <t>19.04.02</t>
  </si>
  <si>
    <t xml:space="preserve">Продукты питания из растительного сырья</t>
  </si>
  <si>
    <t>20.04.02</t>
  </si>
  <si>
    <t>35.04.07</t>
  </si>
  <si>
    <t xml:space="preserve">Приложение № 3 к приказу 
от " 24 "   05    2024 № 131</t>
  </si>
  <si>
    <t xml:space="preserve">ОЧНО-ЗАОЧНАЯ ФОРМА ОБУЧЕНИЯ</t>
  </si>
  <si>
    <t xml:space="preserve">Стоимость образовательной услуги в 2024/25 уч. году 
(в рублях)</t>
  </si>
  <si>
    <t>БАКАЛАВРИАТ</t>
  </si>
  <si>
    <t>38.03.02</t>
  </si>
  <si>
    <t xml:space="preserve">Приложение № 4 к приказу 
от " 24 "    05     2024 № 131</t>
  </si>
  <si>
    <t xml:space="preserve">Стоимость образовательной услуги 
в 2024/25 уч. году 
(в рублях)</t>
  </si>
  <si>
    <t xml:space="preserve">Стоимость образовательной услуги 
в 2023/24 уч. году 
(в рублях)</t>
  </si>
  <si>
    <t xml:space="preserve">Аспирантура </t>
  </si>
  <si>
    <t>1.5.15</t>
  </si>
  <si>
    <t>Экология</t>
  </si>
  <si>
    <t xml:space="preserve">по нз</t>
  </si>
  <si>
    <t>1.5.13</t>
  </si>
  <si>
    <t>Ихтиология</t>
  </si>
  <si>
    <t>1.5.16</t>
  </si>
  <si>
    <t>Гидробиология</t>
  </si>
  <si>
    <t>1.2.2</t>
  </si>
  <si>
    <t xml:space="preserve">Математическое моделирование, численные методы и комплексы программ</t>
  </si>
  <si>
    <t>4.3.3</t>
  </si>
  <si>
    <t xml:space="preserve">Пищевые системы</t>
  </si>
  <si>
    <t xml:space="preserve">проиндексировано на 4,5%</t>
  </si>
  <si>
    <t>2.5.20</t>
  </si>
  <si>
    <t xml:space="preserve">Судовые энергетические установки и их элементы</t>
  </si>
  <si>
    <t>5.2.3</t>
  </si>
  <si>
    <t xml:space="preserve">Региональная и отраслевая экономика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</si>
</sst>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sz val="10.000000"/>
      <color theme="1"/>
      <name val="Arial"/>
    </font>
    <font>
      <sz val="10.000000"/>
      <name val="Arial"/>
    </font>
    <font>
      <sz val="10.000000"/>
      <name val="Times New Roman"/>
    </font>
    <font>
      <b/>
      <sz val="10.000000"/>
      <name val="Times New Roman"/>
    </font>
    <font>
      <b/>
      <i/>
      <sz val="10.000000"/>
      <name val="Times New Roman"/>
    </font>
    <font>
      <sz val="12.000000"/>
      <color theme="1"/>
      <name val="Arial"/>
    </font>
    <font>
      <b/>
      <i/>
      <sz val="10.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7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 style="none"/>
    </border>
    <border>
      <left style="none"/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none"/>
      <bottom style="none"/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</cellStyleXfs>
  <cellXfs count="111">
    <xf fontId="0" fillId="0" borderId="0" numFmtId="0" xfId="0"/>
    <xf fontId="2" fillId="2" borderId="0" numFmtId="0" xfId="1" applyFont="1" applyFill="1" applyAlignment="1">
      <alignment vertical="center"/>
    </xf>
    <xf fontId="2" fillId="2" borderId="0" numFmtId="0" xfId="1" applyFont="1" applyFill="1" applyAlignment="1">
      <alignment horizontal="center" vertical="center"/>
    </xf>
    <xf fontId="2" fillId="2" borderId="0" numFmtId="3" xfId="1" applyNumberFormat="1" applyFont="1" applyFill="1" applyAlignment="1">
      <alignment horizontal="right" vertical="center" wrapText="1"/>
    </xf>
    <xf fontId="3" fillId="2" borderId="0" numFmtId="0" xfId="1" applyFont="1" applyFill="1" applyAlignment="1">
      <alignment horizontal="center" vertical="center"/>
    </xf>
    <xf fontId="1" fillId="2" borderId="0" numFmtId="0" xfId="1" applyFont="1" applyFill="1" applyAlignment="1">
      <alignment horizontal="center" vertical="center"/>
    </xf>
    <xf fontId="2" fillId="2" borderId="1" numFmtId="3" xfId="1" applyNumberFormat="1" applyFont="1" applyFill="1" applyBorder="1" applyAlignment="1">
      <alignment horizontal="right" vertical="center" wrapText="1"/>
    </xf>
    <xf fontId="2" fillId="2" borderId="2" numFmtId="0" xfId="1" applyFont="1" applyFill="1" applyBorder="1" applyAlignment="1">
      <alignment horizontal="center" vertical="center"/>
    </xf>
    <xf fontId="2" fillId="2" borderId="3" numFmtId="0" xfId="1" applyFont="1" applyFill="1" applyBorder="1" applyAlignment="1">
      <alignment horizontal="center" vertical="center"/>
    </xf>
    <xf fontId="2" fillId="2" borderId="2" numFmtId="3" xfId="1" applyNumberFormat="1" applyFont="1" applyFill="1" applyBorder="1" applyAlignment="1">
      <alignment horizontal="center" vertical="center" wrapText="1"/>
    </xf>
    <xf fontId="2" fillId="2" borderId="4" numFmtId="0" xfId="1" applyFont="1" applyFill="1" applyBorder="1" applyAlignment="1">
      <alignment horizontal="center" vertical="center"/>
    </xf>
    <xf fontId="2" fillId="2" borderId="2" numFmtId="3" xfId="1" applyNumberFormat="1" applyFont="1" applyFill="1" applyBorder="1" applyAlignment="1">
      <alignment horizontal="center" vertical="center"/>
    </xf>
    <xf fontId="3" fillId="2" borderId="5" numFmtId="0" xfId="1" applyFont="1" applyFill="1" applyBorder="1" applyAlignment="1">
      <alignment horizontal="center" vertical="center"/>
    </xf>
    <xf fontId="2" fillId="2" borderId="6" numFmtId="0" xfId="1" applyFont="1" applyFill="1" applyBorder="1" applyAlignment="1">
      <alignment horizontal="center" vertical="center"/>
    </xf>
    <xf fontId="2" fillId="2" borderId="2" numFmtId="49" xfId="1" applyNumberFormat="1" applyFont="1" applyFill="1" applyBorder="1" applyAlignment="1">
      <alignment horizontal="center" vertical="center"/>
    </xf>
    <xf fontId="2" fillId="2" borderId="2" numFmtId="0" xfId="1" applyFont="1" applyFill="1" applyBorder="1" applyAlignment="1">
      <alignment horizontal="left" vertical="center" wrapText="1"/>
    </xf>
    <xf fontId="2" fillId="2" borderId="2" numFmtId="0" xfId="1" applyFont="1" applyFill="1" applyBorder="1" applyAlignment="1">
      <alignment vertical="center" wrapText="1"/>
    </xf>
    <xf fontId="2" fillId="2" borderId="2" numFmtId="0" xfId="1" applyFont="1" applyFill="1" applyBorder="1" applyAlignment="1">
      <alignment horizontal="left" vertical="center"/>
    </xf>
    <xf fontId="2" fillId="2" borderId="7" numFmtId="0" xfId="1" applyFont="1" applyFill="1" applyBorder="1" applyAlignment="1">
      <alignment horizontal="center" vertical="center"/>
    </xf>
    <xf fontId="2" fillId="2" borderId="6" numFmtId="0" xfId="1" applyFont="1" applyFill="1" applyBorder="1" applyAlignment="1">
      <alignment horizontal="left" vertical="center"/>
    </xf>
    <xf fontId="3" fillId="2" borderId="8" numFmtId="0" xfId="1" applyFont="1" applyFill="1" applyBorder="1" applyAlignment="1">
      <alignment horizontal="center" vertical="center"/>
    </xf>
    <xf fontId="3" fillId="2" borderId="9" numFmtId="0" xfId="1" applyFont="1" applyFill="1" applyBorder="1" applyAlignment="1">
      <alignment horizontal="center" vertical="center"/>
    </xf>
    <xf fontId="3" fillId="2" borderId="10" numFmtId="0" xfId="1" applyFont="1" applyFill="1" applyBorder="1" applyAlignment="1">
      <alignment horizontal="center" vertical="center"/>
    </xf>
    <xf fontId="2" fillId="2" borderId="7" numFmtId="49" xfId="1" applyNumberFormat="1" applyFont="1" applyFill="1" applyBorder="1" applyAlignment="1">
      <alignment horizontal="center" vertical="center"/>
    </xf>
    <xf fontId="2" fillId="2" borderId="7" numFmtId="0" xfId="1" applyFont="1" applyFill="1" applyBorder="1" applyAlignment="1">
      <alignment horizontal="left" vertical="center" wrapText="1"/>
    </xf>
    <xf fontId="2" fillId="2" borderId="7" numFmtId="3" xfId="1" applyNumberFormat="1" applyFont="1" applyFill="1" applyBorder="1" applyAlignment="1">
      <alignment horizontal="center" vertical="center" wrapText="1"/>
    </xf>
    <xf fontId="2" fillId="2" borderId="7" numFmtId="0" xfId="1" applyFont="1" applyFill="1" applyBorder="1" applyAlignment="1">
      <alignment vertical="center" wrapText="1"/>
    </xf>
    <xf fontId="2" fillId="2" borderId="7" numFmtId="0" xfId="1" applyFont="1" applyFill="1" applyBorder="1" applyAlignment="1">
      <alignment vertical="center"/>
    </xf>
    <xf fontId="2" fillId="2" borderId="7" numFmtId="3" xfId="1" applyNumberFormat="1" applyFont="1" applyFill="1" applyBorder="1" applyAlignment="1">
      <alignment horizontal="center" vertical="center"/>
    </xf>
    <xf fontId="2" fillId="2" borderId="7" numFmtId="49" xfId="1" applyNumberFormat="1" applyFont="1" applyFill="1" applyBorder="1" applyAlignment="1">
      <alignment vertical="center"/>
    </xf>
    <xf fontId="4" fillId="2" borderId="11" numFmtId="0" xfId="1" applyFont="1" applyFill="1" applyBorder="1" applyAlignment="1">
      <alignment horizontal="center" vertical="center"/>
    </xf>
    <xf fontId="4" fillId="2" borderId="12" numFmtId="0" xfId="1" applyFont="1" applyFill="1" applyBorder="1" applyAlignment="1">
      <alignment horizontal="center" vertical="center"/>
    </xf>
    <xf fontId="4" fillId="2" borderId="13" numFmtId="0" xfId="1" applyFont="1" applyFill="1" applyBorder="1" applyAlignment="1">
      <alignment horizontal="center" vertical="center"/>
    </xf>
    <xf fontId="2" fillId="0" borderId="4" numFmtId="0" xfId="1" applyFont="1" applyBorder="1" applyAlignment="1">
      <alignment horizontal="center" vertical="center"/>
    </xf>
    <xf fontId="2" fillId="0" borderId="14" numFmtId="0" xfId="1" applyFont="1" applyBorder="1" applyAlignment="1">
      <alignment horizontal="left" vertical="center"/>
    </xf>
    <xf fontId="2" fillId="0" borderId="7" numFmtId="3" xfId="1" applyNumberFormat="1" applyFont="1" applyBorder="1" applyAlignment="1">
      <alignment horizontal="center" vertical="center"/>
    </xf>
    <xf fontId="2" fillId="0" borderId="2" numFmtId="0" xfId="1" applyFont="1" applyBorder="1" applyAlignment="1">
      <alignment horizontal="center" vertical="center"/>
    </xf>
    <xf fontId="2" fillId="0" borderId="15" numFmtId="0" xfId="1" applyFont="1" applyBorder="1" applyAlignment="1">
      <alignment horizontal="left" vertical="center" wrapText="1"/>
    </xf>
    <xf fontId="2" fillId="0" borderId="7" numFmtId="3" xfId="1" applyNumberFormat="1" applyFont="1" applyBorder="1" applyAlignment="1">
      <alignment horizontal="center" vertical="center" wrapText="1"/>
    </xf>
    <xf fontId="2" fillId="0" borderId="5" numFmtId="0" xfId="1" applyFont="1" applyBorder="1" applyAlignment="1">
      <alignment horizontal="center" vertical="center"/>
    </xf>
    <xf fontId="2" fillId="0" borderId="7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1" numFmtId="0" xfId="1" applyFont="1" applyBorder="1" applyAlignment="1">
      <alignment horizontal="center" vertical="center"/>
    </xf>
    <xf fontId="4" fillId="0" borderId="16" numFmtId="0" xfId="1" applyFont="1" applyBorder="1" applyAlignment="1">
      <alignment horizontal="center" vertical="center"/>
    </xf>
    <xf fontId="2" fillId="0" borderId="2" numFmtId="0" xfId="1" applyFont="1" applyBorder="1" applyAlignment="1">
      <alignment horizontal="left" vertical="center"/>
    </xf>
    <xf fontId="2" fillId="0" borderId="2" numFmtId="3" xfId="1" applyNumberFormat="1" applyFont="1" applyBorder="1" applyAlignment="1">
      <alignment horizontal="center" vertical="center" wrapText="1"/>
    </xf>
    <xf fontId="2" fillId="0" borderId="2" numFmtId="0" xfId="1" applyFont="1" applyBorder="1" applyAlignment="1">
      <alignment horizontal="left" vertical="center" wrapText="1"/>
    </xf>
    <xf fontId="3" fillId="0" borderId="15" numFmtId="0" xfId="1" applyFont="1" applyBorder="1" applyAlignment="1">
      <alignment horizontal="center" vertical="center"/>
    </xf>
    <xf fontId="2" fillId="0" borderId="9" numFmtId="0" xfId="1" applyFont="1" applyBorder="1" applyAlignment="1">
      <alignment horizontal="center" vertical="center"/>
    </xf>
    <xf fontId="2" fillId="2" borderId="14" numFmtId="0" xfId="1" applyFont="1" applyFill="1" applyBorder="1" applyAlignment="1">
      <alignment horizontal="left" vertical="center"/>
    </xf>
    <xf fontId="2" fillId="2" borderId="5" numFmtId="0" xfId="1" applyFont="1" applyFill="1" applyBorder="1" applyAlignment="1">
      <alignment horizontal="left" vertical="center"/>
    </xf>
    <xf fontId="2" fillId="0" borderId="4" numFmtId="3" xfId="1" applyNumberFormat="1" applyFont="1" applyBorder="1" applyAlignment="1">
      <alignment horizontal="center" vertical="center"/>
    </xf>
    <xf fontId="2" fillId="0" borderId="2" numFmtId="3" xfId="1" applyNumberFormat="1" applyFont="1" applyBorder="1" applyAlignment="1">
      <alignment horizontal="center" vertical="center"/>
    </xf>
    <xf fontId="3" fillId="2" borderId="15" numFmtId="0" xfId="1" applyFont="1" applyFill="1" applyBorder="1" applyAlignment="1">
      <alignment horizontal="center" vertical="center" wrapText="1"/>
    </xf>
    <xf fontId="3" fillId="2" borderId="9" numFmtId="0" xfId="1" applyFont="1" applyFill="1" applyBorder="1" applyAlignment="1">
      <alignment horizontal="center" vertical="center" wrapText="1"/>
    </xf>
    <xf fontId="2" fillId="0" borderId="5" numFmtId="0" xfId="1" applyFont="1" applyBorder="1" applyAlignment="1">
      <alignment horizontal="left" vertical="center"/>
    </xf>
    <xf fontId="4" fillId="0" borderId="6" numFmtId="0" xfId="1" applyFont="1" applyBorder="1" applyAlignment="1">
      <alignment horizontal="center" vertical="center"/>
    </xf>
    <xf fontId="2" fillId="2" borderId="9" numFmtId="0" xfId="1" applyFont="1" applyFill="1" applyBorder="1" applyAlignment="1">
      <alignment horizontal="left" vertical="center"/>
    </xf>
    <xf fontId="2" fillId="2" borderId="9" numFmtId="3" xfId="1" applyNumberFormat="1" applyFont="1" applyFill="1" applyBorder="1" applyAlignment="1">
      <alignment horizontal="right" vertical="center"/>
    </xf>
    <xf fontId="2" fillId="2" borderId="0" numFmtId="0" xfId="1" applyFont="1" applyFill="1" applyAlignment="1">
      <alignment horizontal="left" vertical="center"/>
    </xf>
    <xf fontId="2" fillId="2" borderId="0" numFmtId="3" xfId="1" applyNumberFormat="1" applyFont="1" applyFill="1" applyAlignment="1">
      <alignment vertical="center"/>
    </xf>
    <xf fontId="5" fillId="0" borderId="0" numFmtId="0" xfId="0" applyFont="1" applyAlignment="1">
      <alignment horizontal="center" vertical="center" wrapText="1"/>
    </xf>
    <xf fontId="3" fillId="2" borderId="6" numFmtId="0" xfId="1" applyFont="1" applyFill="1" applyBorder="1" applyAlignment="1">
      <alignment horizontal="center" vertical="center"/>
    </xf>
    <xf fontId="2" fillId="0" borderId="2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left" vertical="center" wrapText="1"/>
    </xf>
    <xf fontId="2" fillId="0" borderId="18" numFmtId="3" xfId="0" applyNumberFormat="1" applyFont="1" applyBorder="1" applyAlignment="1">
      <alignment horizontal="center" vertical="center" wrapText="1"/>
    </xf>
    <xf fontId="2" fillId="0" borderId="19" numFmtId="0" xfId="0" applyFont="1" applyBorder="1" applyAlignment="1">
      <alignment horizontal="left" vertical="center" wrapText="1"/>
    </xf>
    <xf fontId="2" fillId="2" borderId="20" numFmtId="0" xfId="1" applyFont="1" applyFill="1" applyBorder="1" applyAlignment="1">
      <alignment horizontal="center" vertical="center"/>
    </xf>
    <xf fontId="2" fillId="2" borderId="20" numFmtId="0" xfId="1" applyFont="1" applyFill="1" applyBorder="1" applyAlignment="1">
      <alignment horizontal="left" vertical="center"/>
    </xf>
    <xf fontId="2" fillId="2" borderId="20" numFmtId="3" xfId="1" applyNumberFormat="1" applyFont="1" applyFill="1" applyBorder="1" applyAlignment="1">
      <alignment horizontal="center" vertical="center"/>
    </xf>
    <xf fontId="4" fillId="2" borderId="21" numFmtId="0" xfId="1" applyFont="1" applyFill="1" applyBorder="1" applyAlignment="1">
      <alignment horizontal="center" vertical="center"/>
    </xf>
    <xf fontId="2" fillId="2" borderId="22" numFmtId="49" xfId="1" applyNumberFormat="1" applyFont="1" applyFill="1" applyBorder="1" applyAlignment="1">
      <alignment horizontal="center" vertical="center"/>
    </xf>
    <xf fontId="2" fillId="2" borderId="22" numFmtId="0" xfId="1" applyFont="1" applyFill="1" applyBorder="1" applyAlignment="1">
      <alignment horizontal="left" vertical="center"/>
    </xf>
    <xf fontId="4" fillId="2" borderId="5" numFmtId="0" xfId="1" applyFont="1" applyFill="1" applyBorder="1" applyAlignment="1">
      <alignment horizontal="center" vertical="center"/>
    </xf>
    <xf fontId="4" fillId="2" borderId="6" numFmtId="0" xfId="1" applyFont="1" applyFill="1" applyBorder="1" applyAlignment="1">
      <alignment horizontal="center" vertical="center"/>
    </xf>
    <xf fontId="4" fillId="2" borderId="23" numFmtId="0" xfId="1" applyFont="1" applyFill="1" applyBorder="1" applyAlignment="1">
      <alignment horizontal="center" vertical="center"/>
    </xf>
    <xf fontId="3" fillId="2" borderId="15" numFmtId="0" xfId="1" applyFont="1" applyFill="1" applyBorder="1" applyAlignment="1">
      <alignment horizontal="center" vertical="center"/>
    </xf>
    <xf fontId="2" fillId="2" borderId="9" numFmtId="0" xfId="1" applyFont="1" applyFill="1" applyBorder="1" applyAlignment="1">
      <alignment horizontal="center" vertical="center"/>
    </xf>
    <xf fontId="2" fillId="2" borderId="4" numFmtId="0" xfId="1" applyFont="1" applyFill="1" applyBorder="1" applyAlignment="1">
      <alignment horizontal="left" vertical="center"/>
    </xf>
    <xf fontId="2" fillId="2" borderId="4" numFmtId="3" xfId="1" applyNumberFormat="1" applyFont="1" applyFill="1" applyBorder="1" applyAlignment="1">
      <alignment horizontal="center" vertical="center"/>
    </xf>
    <xf fontId="2" fillId="0" borderId="0" numFmtId="0" xfId="0" applyFont="1" applyAlignment="1">
      <alignment vertical="center"/>
    </xf>
    <xf fontId="2" fillId="0" borderId="0" numFmtId="0" xfId="0" applyFont="1" applyAlignment="1">
      <alignment horizontal="center" vertical="center"/>
    </xf>
    <xf fontId="2" fillId="0" borderId="0" numFmtId="3" xfId="0" applyNumberFormat="1" applyFont="1" applyAlignment="1">
      <alignment horizontal="right" vertical="center" wrapText="1"/>
    </xf>
    <xf fontId="3" fillId="0" borderId="0" numFmtId="0" xfId="0" applyFont="1" applyAlignment="1">
      <alignment horizontal="center" vertical="center"/>
    </xf>
    <xf fontId="0" fillId="0" borderId="0" numFmtId="0" xfId="0" applyAlignment="1">
      <alignment horizontal="center" vertical="center"/>
    </xf>
    <xf fontId="2" fillId="0" borderId="2" numFmtId="3" xfId="0" applyNumberFormat="1" applyFont="1" applyBorder="1" applyAlignment="1">
      <alignment horizontal="center" vertical="center" wrapText="1"/>
    </xf>
    <xf fontId="2" fillId="0" borderId="2" numFmtId="3" xfId="0" applyNumberFormat="1" applyFont="1" applyBorder="1" applyAlignment="1">
      <alignment horizontal="center" vertical="center"/>
    </xf>
    <xf fontId="4" fillId="0" borderId="14" numFmtId="0" xfId="0" applyFont="1" applyBorder="1" applyAlignment="1">
      <alignment horizontal="center" vertical="center"/>
    </xf>
    <xf fontId="6" fillId="0" borderId="1" numFmtId="0" xfId="0" applyFont="1" applyBorder="1" applyAlignment="1">
      <alignment vertical="center"/>
    </xf>
    <xf fontId="2" fillId="0" borderId="2" numFmtId="0" xfId="0" applyFont="1" applyBorder="1" applyAlignment="1">
      <alignment horizontal="left" vertical="center"/>
    </xf>
    <xf fontId="2" fillId="0" borderId="2" numFmtId="4" xfId="0" applyNumberFormat="1" applyFont="1" applyBorder="1" applyAlignment="1">
      <alignment horizontal="center" vertical="center"/>
    </xf>
    <xf fontId="2" fillId="0" borderId="2" numFmtId="0" xfId="0" applyFont="1" applyBorder="1" applyAlignment="1">
      <alignment horizontal="left" vertical="center" wrapText="1"/>
    </xf>
    <xf fontId="2" fillId="0" borderId="0" numFmtId="0" xfId="2" applyFont="1"/>
    <xf fontId="2" fillId="0" borderId="0" numFmtId="0" xfId="2" applyFont="1" applyAlignment="1">
      <alignment horizontal="center"/>
    </xf>
    <xf fontId="2" fillId="0" borderId="0" numFmtId="3" xfId="2" applyNumberFormat="1" applyFont="1" applyAlignment="1">
      <alignment horizontal="right" vertical="top" wrapText="1"/>
    </xf>
    <xf fontId="3" fillId="0" borderId="0" numFmtId="0" xfId="0" applyFont="1" applyAlignment="1">
      <alignment vertical="center"/>
    </xf>
    <xf fontId="2" fillId="0" borderId="2" numFmtId="0" xfId="2" applyFont="1" applyBorder="1" applyAlignment="1">
      <alignment horizontal="center" vertical="center"/>
    </xf>
    <xf fontId="2" fillId="0" borderId="3" numFmtId="0" xfId="2" applyFont="1" applyBorder="1" applyAlignment="1">
      <alignment horizontal="center" vertical="center"/>
    </xf>
    <xf fontId="2" fillId="0" borderId="2" numFmtId="3" xfId="2" applyNumberFormat="1" applyFont="1" applyBorder="1" applyAlignment="1">
      <alignment horizontal="center" vertical="center" wrapText="1"/>
    </xf>
    <xf fontId="2" fillId="0" borderId="4" numFmtId="0" xfId="2" applyFont="1" applyBorder="1" applyAlignment="1">
      <alignment horizontal="center" vertical="center"/>
    </xf>
    <xf fontId="2" fillId="0" borderId="2" numFmtId="3" xfId="2" applyNumberFormat="1" applyFont="1" applyBorder="1" applyAlignment="1">
      <alignment horizontal="center" vertical="center"/>
    </xf>
    <xf fontId="3" fillId="0" borderId="5" numFmtId="0" xfId="2" applyFont="1" applyBorder="1" applyAlignment="1">
      <alignment horizontal="center" vertical="center"/>
    </xf>
    <xf fontId="2" fillId="0" borderId="6" numFmtId="0" xfId="2" applyFont="1" applyBorder="1" applyAlignment="1">
      <alignment horizontal="center" vertical="center"/>
    </xf>
    <xf fontId="2" fillId="0" borderId="2" numFmtId="49" xfId="2" applyNumberFormat="1" applyFont="1" applyBorder="1" applyAlignment="1">
      <alignment horizontal="center" vertical="center"/>
    </xf>
    <xf fontId="2" fillId="0" borderId="2" numFmtId="0" xfId="2" applyFont="1" applyBorder="1" applyAlignment="1">
      <alignment vertical="center"/>
    </xf>
    <xf fontId="2" fillId="0" borderId="5" numFmtId="3" xfId="2" applyNumberFormat="1" applyFont="1" applyBorder="1" applyAlignment="1">
      <alignment horizontal="center" vertical="center"/>
    </xf>
    <xf fontId="0" fillId="0" borderId="24" numFmtId="0" xfId="0" applyBorder="1" applyAlignment="1">
      <alignment horizontal="center" vertical="center"/>
    </xf>
    <xf fontId="0" fillId="0" borderId="25" numFmtId="0" xfId="0" applyBorder="1" applyAlignment="1">
      <alignment horizontal="center" vertical="center"/>
    </xf>
    <xf fontId="2" fillId="0" borderId="2" numFmtId="0" xfId="2" applyFont="1" applyBorder="1" applyAlignment="1">
      <alignment vertical="center" wrapText="1"/>
    </xf>
    <xf fontId="0" fillId="0" borderId="26" numFmtId="0" xfId="0" applyBorder="1" applyAlignment="1">
      <alignment horizontal="center" vertical="center"/>
    </xf>
    <xf fontId="2" fillId="0" borderId="0" numFmtId="0" xfId="2" applyFont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20" workbookViewId="0">
      <selection activeCell="B19" activeCellId="0" sqref="B19"/>
    </sheetView>
  </sheetViews>
  <sheetFormatPr defaultRowHeight="12.75"/>
  <cols>
    <col min="1" max="1" style="1" width="9.140625"/>
    <col customWidth="1" min="2" max="2" style="2" width="8.28515625"/>
    <col customWidth="1" min="3" max="3" style="1" width="69.28515625"/>
    <col customWidth="1" min="4" max="4" style="1" width="23.85546875"/>
    <col customWidth="1" min="5" max="5" style="1" width="10.42578125"/>
    <col min="6" max="16384" style="1" width="9.140625"/>
  </cols>
  <sheetData>
    <row r="1" ht="31.5" customHeight="1">
      <c r="B1" s="2"/>
      <c r="C1" s="3" t="s">
        <v>0</v>
      </c>
      <c r="D1" s="3"/>
    </row>
    <row r="2">
      <c r="B2" s="4" t="s">
        <v>1</v>
      </c>
      <c r="C2" s="5"/>
      <c r="D2" s="5"/>
    </row>
    <row r="3" ht="3.75" customHeight="1">
      <c r="C3" s="3"/>
      <c r="D3" s="6"/>
    </row>
    <row r="4" ht="49.5" customHeight="1">
      <c r="B4" s="7" t="s">
        <v>2</v>
      </c>
      <c r="C4" s="8" t="s">
        <v>3</v>
      </c>
      <c r="D4" s="9" t="s">
        <v>4</v>
      </c>
      <c r="E4" s="1"/>
    </row>
    <row r="5" ht="15.75" customHeight="1">
      <c r="B5" s="7"/>
      <c r="C5" s="10"/>
      <c r="D5" s="11" t="s">
        <v>5</v>
      </c>
      <c r="E5" s="1"/>
    </row>
    <row r="6" ht="15" customHeight="1">
      <c r="B6" s="12" t="s">
        <v>6</v>
      </c>
      <c r="C6" s="13"/>
      <c r="D6" s="13"/>
    </row>
    <row r="7" ht="20.25" customHeight="1">
      <c r="B7" s="14" t="s">
        <v>7</v>
      </c>
      <c r="C7" s="15" t="s">
        <v>8</v>
      </c>
      <c r="D7" s="9">
        <v>145800</v>
      </c>
      <c r="E7" s="1"/>
      <c r="F7" s="1"/>
    </row>
    <row r="8" ht="26.25" customHeight="1">
      <c r="B8" s="7" t="s">
        <v>9</v>
      </c>
      <c r="C8" s="16" t="s">
        <v>10</v>
      </c>
      <c r="D8" s="9">
        <v>145800</v>
      </c>
      <c r="E8" s="1"/>
      <c r="F8" s="1"/>
    </row>
    <row r="9" ht="38.25">
      <c r="B9" s="7" t="s">
        <v>11</v>
      </c>
      <c r="C9" s="15" t="s">
        <v>12</v>
      </c>
      <c r="D9" s="9">
        <v>126405</v>
      </c>
      <c r="E9" s="1"/>
      <c r="F9" s="1"/>
    </row>
    <row r="10" ht="20.25" customHeight="1">
      <c r="B10" s="7" t="s">
        <v>13</v>
      </c>
      <c r="C10" s="17" t="s">
        <v>14</v>
      </c>
      <c r="D10" s="9">
        <v>173995</v>
      </c>
      <c r="E10" s="1"/>
      <c r="F10" s="1"/>
    </row>
    <row r="11" ht="20.25" customHeight="1">
      <c r="B11" s="7" t="s">
        <v>15</v>
      </c>
      <c r="C11" s="15" t="s">
        <v>16</v>
      </c>
      <c r="D11" s="9">
        <v>173995</v>
      </c>
      <c r="E11" s="1"/>
      <c r="F11" s="1"/>
    </row>
    <row r="12" ht="20.25" customHeight="1">
      <c r="B12" s="7" t="s">
        <v>17</v>
      </c>
      <c r="C12" s="15" t="s">
        <v>18</v>
      </c>
      <c r="D12" s="9">
        <v>173995</v>
      </c>
      <c r="E12" s="1"/>
      <c r="F12" s="1"/>
    </row>
    <row r="13" ht="20.25" customHeight="1">
      <c r="B13" s="8" t="s">
        <v>19</v>
      </c>
      <c r="C13" s="17" t="s">
        <v>20</v>
      </c>
      <c r="D13" s="9">
        <v>145800</v>
      </c>
      <c r="E13" s="1"/>
      <c r="F13" s="1"/>
    </row>
    <row r="14" ht="41.25" customHeight="1">
      <c r="B14" s="18" t="s">
        <v>21</v>
      </c>
      <c r="C14" s="19" t="s">
        <v>22</v>
      </c>
      <c r="D14" s="9">
        <v>126405</v>
      </c>
      <c r="E14" s="1"/>
      <c r="F14" s="1"/>
    </row>
    <row r="15" ht="20.25" customHeight="1">
      <c r="B15" s="20" t="s">
        <v>23</v>
      </c>
      <c r="C15" s="21"/>
      <c r="D15" s="22"/>
      <c r="E15" s="1"/>
      <c r="F15" s="1"/>
    </row>
    <row r="16" ht="20.25" customHeight="1">
      <c r="B16" s="23" t="s">
        <v>7</v>
      </c>
      <c r="C16" s="24" t="s">
        <v>8</v>
      </c>
      <c r="D16" s="25">
        <f t="shared" ref="D16:D17" si="0">D7</f>
        <v>145800</v>
      </c>
      <c r="E16" s="1"/>
      <c r="F16" s="1"/>
    </row>
    <row r="17" ht="24">
      <c r="B17" s="23" t="s">
        <v>9</v>
      </c>
      <c r="C17" s="26" t="s">
        <v>10</v>
      </c>
      <c r="D17" s="25">
        <f t="shared" si="0"/>
        <v>145800</v>
      </c>
      <c r="E17" s="1"/>
      <c r="F17" s="1"/>
    </row>
    <row r="18" ht="17.25" customHeight="1">
      <c r="B18" s="23" t="s">
        <v>13</v>
      </c>
      <c r="C18" s="27" t="s">
        <v>14</v>
      </c>
      <c r="D18" s="28">
        <v>173995</v>
      </c>
      <c r="E18" s="1"/>
      <c r="F18" s="1"/>
    </row>
    <row r="19" ht="17.25" customHeight="1">
      <c r="B19" s="23" t="s">
        <v>15</v>
      </c>
      <c r="C19" s="26" t="s">
        <v>16</v>
      </c>
      <c r="D19" s="28">
        <v>173995</v>
      </c>
      <c r="E19" s="1"/>
      <c r="F19" s="1"/>
    </row>
    <row r="20" ht="17.25" customHeight="1">
      <c r="B20" s="23" t="s">
        <v>17</v>
      </c>
      <c r="C20" s="27" t="s">
        <v>18</v>
      </c>
      <c r="D20" s="28">
        <v>173995</v>
      </c>
      <c r="E20" s="1"/>
      <c r="F20" s="1"/>
    </row>
    <row r="21" ht="17.25" customHeight="1">
      <c r="B21" s="29" t="s">
        <v>19</v>
      </c>
      <c r="C21" s="29" t="s">
        <v>20</v>
      </c>
      <c r="D21" s="25">
        <v>145800</v>
      </c>
      <c r="E21" s="1"/>
      <c r="F21" s="1"/>
    </row>
    <row r="22" ht="13.5" customHeight="1">
      <c r="B22" s="20" t="s">
        <v>24</v>
      </c>
      <c r="C22" s="2"/>
      <c r="D22" s="2"/>
      <c r="E22" s="1"/>
    </row>
    <row r="23" ht="13.5" customHeight="1">
      <c r="B23" s="30" t="s">
        <v>25</v>
      </c>
      <c r="C23" s="31"/>
      <c r="D23" s="32"/>
      <c r="E23" s="1"/>
      <c r="F23" s="1"/>
    </row>
    <row r="24" ht="14.25" customHeight="1">
      <c r="B24" s="33" t="s">
        <v>26</v>
      </c>
      <c r="C24" s="34" t="s">
        <v>27</v>
      </c>
      <c r="D24" s="35">
        <v>326592</v>
      </c>
      <c r="E24" s="1"/>
      <c r="F24" s="1"/>
    </row>
    <row r="25" ht="14.25" customHeight="1">
      <c r="B25" s="33" t="s">
        <v>26</v>
      </c>
      <c r="C25" s="34" t="s">
        <v>28</v>
      </c>
      <c r="D25" s="35">
        <v>326592</v>
      </c>
      <c r="E25" s="1"/>
      <c r="F25" s="1"/>
    </row>
    <row r="26" ht="16.5" customHeight="1">
      <c r="B26" s="36" t="s">
        <v>29</v>
      </c>
      <c r="C26" s="37" t="s">
        <v>30</v>
      </c>
      <c r="D26" s="38">
        <v>370658</v>
      </c>
      <c r="E26" s="1"/>
      <c r="F26" s="1"/>
    </row>
    <row r="27" ht="24">
      <c r="B27" s="39" t="s">
        <v>29</v>
      </c>
      <c r="C27" s="40" t="s">
        <v>31</v>
      </c>
      <c r="D27" s="38">
        <v>370658</v>
      </c>
      <c r="E27" s="1"/>
      <c r="F27" s="1"/>
    </row>
    <row r="28" ht="16.5" customHeight="1">
      <c r="B28" s="41" t="s">
        <v>32</v>
      </c>
      <c r="C28" s="42"/>
      <c r="D28" s="43"/>
      <c r="E28" s="1"/>
      <c r="F28" s="1"/>
    </row>
    <row r="29" ht="12.75" customHeight="1">
      <c r="B29" s="36" t="s">
        <v>33</v>
      </c>
      <c r="C29" s="44" t="s">
        <v>14</v>
      </c>
      <c r="D29" s="45">
        <v>491558</v>
      </c>
      <c r="E29" s="1"/>
      <c r="F29" s="1"/>
    </row>
    <row r="30" ht="12.75" customHeight="1">
      <c r="B30" s="36" t="s">
        <v>33</v>
      </c>
      <c r="C30" s="44" t="s">
        <v>34</v>
      </c>
      <c r="D30" s="45">
        <v>491558</v>
      </c>
      <c r="E30" s="1"/>
      <c r="F30" s="1"/>
    </row>
    <row r="31">
      <c r="B31" s="36" t="s">
        <v>35</v>
      </c>
      <c r="C31" s="46" t="s">
        <v>16</v>
      </c>
      <c r="D31" s="45">
        <v>491558</v>
      </c>
      <c r="E31" s="1"/>
    </row>
    <row r="32">
      <c r="B32" s="36" t="s">
        <v>35</v>
      </c>
      <c r="C32" s="46" t="s">
        <v>36</v>
      </c>
      <c r="D32" s="45">
        <v>491558</v>
      </c>
      <c r="E32" s="1"/>
    </row>
    <row r="33">
      <c r="B33" s="36" t="s">
        <v>37</v>
      </c>
      <c r="C33" s="46" t="s">
        <v>18</v>
      </c>
      <c r="D33" s="45">
        <v>491558</v>
      </c>
      <c r="E33" s="1"/>
      <c r="F33" s="1"/>
    </row>
    <row r="34" ht="24">
      <c r="B34" s="36" t="s">
        <v>37</v>
      </c>
      <c r="C34" s="46" t="s">
        <v>38</v>
      </c>
      <c r="D34" s="45">
        <v>491558</v>
      </c>
      <c r="E34" s="1"/>
      <c r="F34" s="1"/>
    </row>
    <row r="35">
      <c r="B35" s="36" t="s">
        <v>39</v>
      </c>
      <c r="C35" s="46" t="s">
        <v>40</v>
      </c>
      <c r="D35" s="45">
        <v>287480</v>
      </c>
      <c r="E35" s="1"/>
      <c r="F35" s="1"/>
    </row>
    <row r="36" ht="16.5" customHeight="1">
      <c r="A36" s="1"/>
      <c r="B36" s="47" t="s">
        <v>41</v>
      </c>
      <c r="C36" s="48"/>
      <c r="D36" s="48"/>
      <c r="E36" s="1"/>
      <c r="F36" s="1"/>
    </row>
    <row r="37" ht="16.5" customHeight="1">
      <c r="B37" s="30" t="s">
        <v>25</v>
      </c>
      <c r="C37" s="31"/>
      <c r="D37" s="32"/>
      <c r="E37" s="1"/>
      <c r="F37" s="1"/>
    </row>
    <row r="38" ht="16.5" customHeight="1">
      <c r="A38" s="1"/>
      <c r="B38" s="10" t="s">
        <v>42</v>
      </c>
      <c r="C38" s="49" t="s">
        <v>43</v>
      </c>
      <c r="D38" s="35">
        <v>326592</v>
      </c>
      <c r="E38" s="1"/>
      <c r="F38" s="1"/>
    </row>
    <row r="39" ht="16.5" customHeight="1">
      <c r="A39" s="1"/>
      <c r="B39" s="7" t="s">
        <v>44</v>
      </c>
      <c r="C39" s="50" t="s">
        <v>45</v>
      </c>
      <c r="D39" s="35">
        <v>326592</v>
      </c>
      <c r="E39" s="1"/>
    </row>
    <row r="40" ht="16.5" customHeight="1">
      <c r="A40" s="1"/>
      <c r="B40" s="7" t="s">
        <v>46</v>
      </c>
      <c r="C40" s="50" t="s">
        <v>47</v>
      </c>
      <c r="D40" s="35">
        <v>326592</v>
      </c>
      <c r="E40" s="1"/>
    </row>
    <row r="41" ht="16.5" customHeight="1">
      <c r="A41" s="1"/>
      <c r="B41" s="7" t="s">
        <v>48</v>
      </c>
      <c r="C41" s="50" t="s">
        <v>49</v>
      </c>
      <c r="D41" s="35">
        <v>326592</v>
      </c>
      <c r="E41" s="1"/>
      <c r="F41" s="1"/>
    </row>
    <row r="42" ht="12.75" customHeight="1">
      <c r="B42" s="7" t="s">
        <v>50</v>
      </c>
      <c r="C42" s="17" t="s">
        <v>51</v>
      </c>
      <c r="D42" s="51">
        <v>140000</v>
      </c>
      <c r="E42" s="1"/>
      <c r="F42" s="1"/>
    </row>
    <row r="43" ht="12.75" customHeight="1">
      <c r="A43" s="1"/>
      <c r="B43" s="7" t="s">
        <v>52</v>
      </c>
      <c r="C43" s="17" t="s">
        <v>53</v>
      </c>
      <c r="D43" s="52">
        <v>140000</v>
      </c>
      <c r="E43" s="1"/>
      <c r="F43" s="1"/>
    </row>
    <row r="44" ht="27" customHeight="1">
      <c r="A44" s="1"/>
      <c r="B44" s="53" t="s">
        <v>54</v>
      </c>
      <c r="C44" s="54"/>
      <c r="D44" s="54"/>
      <c r="E44" s="1"/>
      <c r="F44" s="1"/>
    </row>
    <row r="45" ht="16.5" customHeight="1">
      <c r="A45" s="1"/>
      <c r="B45" s="30" t="s">
        <v>25</v>
      </c>
      <c r="C45" s="31"/>
      <c r="D45" s="32"/>
      <c r="E45" s="1"/>
      <c r="F45" s="1"/>
    </row>
    <row r="46" ht="12.75" customHeight="1">
      <c r="A46" s="1"/>
      <c r="B46" s="33" t="s">
        <v>55</v>
      </c>
      <c r="C46" s="34" t="s">
        <v>56</v>
      </c>
      <c r="D46" s="35">
        <v>326592</v>
      </c>
      <c r="E46" s="1"/>
      <c r="F46" s="1"/>
    </row>
    <row r="47" ht="12.75" customHeight="1">
      <c r="A47" s="1"/>
      <c r="B47" s="36" t="s">
        <v>57</v>
      </c>
      <c r="C47" s="55" t="s">
        <v>58</v>
      </c>
      <c r="D47" s="35">
        <v>326592</v>
      </c>
      <c r="E47" s="1"/>
      <c r="F47" s="1"/>
    </row>
    <row r="48" ht="12.75" customHeight="1">
      <c r="A48" s="1"/>
      <c r="B48" s="36" t="s">
        <v>59</v>
      </c>
      <c r="C48" s="55" t="s">
        <v>60</v>
      </c>
      <c r="D48" s="35">
        <v>326592</v>
      </c>
      <c r="E48" s="1"/>
      <c r="F48" s="1"/>
    </row>
    <row r="49" ht="12.75" customHeight="1">
      <c r="A49" s="1"/>
      <c r="B49" s="36" t="s">
        <v>61</v>
      </c>
      <c r="C49" s="55" t="s">
        <v>62</v>
      </c>
      <c r="D49" s="35">
        <v>326592</v>
      </c>
      <c r="E49" s="1"/>
      <c r="F49" s="1"/>
    </row>
    <row r="50" ht="12.75" customHeight="1">
      <c r="A50" s="1"/>
      <c r="B50" s="36" t="s">
        <v>61</v>
      </c>
      <c r="C50" s="55" t="s">
        <v>63</v>
      </c>
      <c r="D50" s="35">
        <v>326592</v>
      </c>
    </row>
    <row r="51" ht="12.75">
      <c r="B51" s="36" t="s">
        <v>64</v>
      </c>
      <c r="C51" s="55" t="s">
        <v>65</v>
      </c>
      <c r="D51" s="35">
        <v>317090</v>
      </c>
    </row>
    <row r="52" ht="12.75" customHeight="1">
      <c r="B52" s="41" t="s">
        <v>66</v>
      </c>
      <c r="C52" s="56"/>
      <c r="D52" s="43"/>
    </row>
    <row r="53" ht="12.75" customHeight="1">
      <c r="B53" s="36" t="s">
        <v>67</v>
      </c>
      <c r="C53" s="44" t="s">
        <v>56</v>
      </c>
      <c r="D53" s="52">
        <v>349935</v>
      </c>
    </row>
    <row r="54" ht="12.75" customHeight="1">
      <c r="B54" s="36" t="s">
        <v>68</v>
      </c>
      <c r="C54" s="44" t="s">
        <v>62</v>
      </c>
      <c r="D54" s="52">
        <v>349935</v>
      </c>
    </row>
    <row r="55" ht="18.75" customHeight="1">
      <c r="B55" s="2"/>
      <c r="C55" s="57"/>
      <c r="D55" s="58"/>
    </row>
    <row r="56" ht="12.75">
      <c r="A56" s="1"/>
      <c r="B56" s="59"/>
      <c r="C56" s="1"/>
      <c r="D56" s="1"/>
      <c r="E56" s="1"/>
      <c r="F56" s="1"/>
    </row>
    <row r="58" ht="12.75">
      <c r="B58" s="2"/>
      <c r="C58" s="1"/>
      <c r="D58" s="1"/>
      <c r="E58" s="1"/>
      <c r="F58" s="1"/>
    </row>
    <row r="62" ht="12.75">
      <c r="B62" s="2"/>
      <c r="C62" s="1"/>
      <c r="D62" s="1"/>
      <c r="E62" s="1"/>
      <c r="F62" s="1"/>
    </row>
    <row r="63" ht="12.75">
      <c r="B63" s="2"/>
      <c r="C63" s="1"/>
      <c r="D63" s="1"/>
      <c r="E63" s="1"/>
      <c r="F63" s="1"/>
    </row>
  </sheetData>
  <mergeCells count="14">
    <mergeCell ref="C1:D1"/>
    <mergeCell ref="B2:D2"/>
    <mergeCell ref="B4:B5"/>
    <mergeCell ref="C4:C5"/>
    <mergeCell ref="B6:D6"/>
    <mergeCell ref="B15:D15"/>
    <mergeCell ref="B22:D22"/>
    <mergeCell ref="B23:D23"/>
    <mergeCell ref="B28:D28"/>
    <mergeCell ref="B36:D36"/>
    <mergeCell ref="B37:D37"/>
    <mergeCell ref="B44:D44"/>
    <mergeCell ref="B45:D45"/>
    <mergeCell ref="B52:D52"/>
  </mergeCells>
  <printOptions headings="0" gridLines="0"/>
  <pageMargins left="0.55118110236220474" right="0.19685039370078738" top="0.31496062992125984" bottom="0.59055118110236249" header="0.31496062992125984" footer="0.31496062992125984"/>
  <pageSetup paperSize="9" scale="83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20" zoomScale="100" workbookViewId="0">
      <selection activeCell="B19" activeCellId="0" sqref="B19"/>
    </sheetView>
  </sheetViews>
  <sheetFormatPr defaultRowHeight="12.75"/>
  <cols>
    <col min="1" max="1" style="1" width="9.140625"/>
    <col customWidth="1" min="2" max="2" style="2" width="8.28515625"/>
    <col customWidth="1" min="3" max="3" style="1" width="69.28515625"/>
    <col customWidth="1" min="4" max="4" style="1" width="23.85546875"/>
    <col min="5" max="5" style="1" width="9.140625"/>
    <col customWidth="1" min="6" max="6" style="1" width="31.140625"/>
    <col customWidth="1" min="7" max="7" style="1" width="10.42578125"/>
    <col min="8" max="16384" style="1" width="9.140625"/>
  </cols>
  <sheetData>
    <row r="1" ht="31.5" customHeight="1">
      <c r="B1" s="2"/>
      <c r="C1" s="3" t="s">
        <v>69</v>
      </c>
      <c r="D1" s="3"/>
    </row>
    <row r="2">
      <c r="B2" s="4" t="s">
        <v>70</v>
      </c>
      <c r="C2" s="5"/>
      <c r="D2" s="5"/>
    </row>
    <row r="3" ht="6" customHeight="1">
      <c r="C3" s="3"/>
      <c r="D3" s="6"/>
    </row>
    <row r="4" ht="49.5" customHeight="1">
      <c r="B4" s="7" t="s">
        <v>2</v>
      </c>
      <c r="C4" s="8" t="s">
        <v>3</v>
      </c>
      <c r="D4" s="9" t="s">
        <v>4</v>
      </c>
    </row>
    <row r="5" ht="15.75" customHeight="1">
      <c r="B5" s="7"/>
      <c r="C5" s="10"/>
      <c r="D5" s="11" t="s">
        <v>5</v>
      </c>
    </row>
    <row r="6" ht="15" customHeight="1">
      <c r="B6" s="12" t="s">
        <v>6</v>
      </c>
      <c r="C6" s="13"/>
      <c r="D6" s="13"/>
    </row>
    <row r="7" ht="20.25" customHeight="1">
      <c r="B7" s="7" t="s">
        <v>13</v>
      </c>
      <c r="C7" s="17" t="s">
        <v>14</v>
      </c>
      <c r="D7" s="9">
        <f>64035*1.045-6.58</f>
        <v>66909.994999999995</v>
      </c>
      <c r="E7" s="60"/>
      <c r="F7" s="61" t="s">
        <v>71</v>
      </c>
      <c r="H7" s="1"/>
    </row>
    <row r="8" ht="20.25" customHeight="1">
      <c r="B8" s="20" t="s">
        <v>23</v>
      </c>
      <c r="C8" s="62"/>
      <c r="D8" s="22"/>
      <c r="E8" s="60"/>
      <c r="F8" s="61"/>
    </row>
    <row r="9" ht="20.25" customHeight="1">
      <c r="B9" s="63" t="s">
        <v>13</v>
      </c>
      <c r="C9" s="64" t="s">
        <v>14</v>
      </c>
      <c r="D9" s="65">
        <v>66910</v>
      </c>
      <c r="E9" s="60"/>
      <c r="F9" s="61"/>
    </row>
    <row r="10" ht="24">
      <c r="B10" s="63" t="s">
        <v>15</v>
      </c>
      <c r="C10" s="64" t="s">
        <v>72</v>
      </c>
      <c r="D10" s="65">
        <v>66910</v>
      </c>
      <c r="E10" s="60"/>
      <c r="F10" s="61"/>
    </row>
    <row r="11" ht="24">
      <c r="B11" s="63" t="s">
        <v>17</v>
      </c>
      <c r="C11" s="64" t="s">
        <v>18</v>
      </c>
      <c r="D11" s="65">
        <v>66910</v>
      </c>
      <c r="E11" s="60"/>
      <c r="F11" s="61"/>
    </row>
    <row r="12" ht="17.25" customHeight="1">
      <c r="B12" s="63" t="s">
        <v>19</v>
      </c>
      <c r="C12" s="64" t="s">
        <v>20</v>
      </c>
      <c r="D12" s="65">
        <v>66910</v>
      </c>
      <c r="E12" s="60"/>
      <c r="F12" s="61"/>
    </row>
    <row r="13" ht="17.25" customHeight="1">
      <c r="B13" s="63" t="s">
        <v>21</v>
      </c>
      <c r="C13" s="66" t="s">
        <v>22</v>
      </c>
      <c r="D13" s="65">
        <v>66910</v>
      </c>
      <c r="E13" s="60"/>
      <c r="F13" s="61"/>
    </row>
    <row r="14" ht="13.5" customHeight="1">
      <c r="B14" s="20" t="s">
        <v>24</v>
      </c>
      <c r="C14" s="2"/>
      <c r="D14" s="2"/>
      <c r="E14" s="60"/>
      <c r="F14" s="61"/>
    </row>
    <row r="15" ht="13.5" customHeight="1">
      <c r="B15" s="30" t="s">
        <v>25</v>
      </c>
      <c r="C15" s="31"/>
      <c r="D15" s="32"/>
      <c r="E15" s="60"/>
      <c r="F15" s="61"/>
    </row>
    <row r="16" ht="14.25" customHeight="1">
      <c r="B16" s="67" t="s">
        <v>26</v>
      </c>
      <c r="C16" s="68" t="s">
        <v>27</v>
      </c>
      <c r="D16" s="69">
        <f>75115*1.045-0.18</f>
        <v>78494.994999999995</v>
      </c>
      <c r="E16" s="60"/>
      <c r="F16" s="61"/>
    </row>
    <row r="17" ht="14.25" customHeight="1">
      <c r="B17" s="30" t="s">
        <v>66</v>
      </c>
      <c r="C17" s="31"/>
      <c r="D17" s="70"/>
      <c r="E17" s="60"/>
      <c r="F17" s="61"/>
    </row>
    <row r="18" ht="14.25" customHeight="1">
      <c r="B18" s="71" t="s">
        <v>73</v>
      </c>
      <c r="C18" s="72" t="s">
        <v>27</v>
      </c>
      <c r="D18" s="11">
        <f>95930*1.045-1.85</f>
        <v>100244.99999999999</v>
      </c>
      <c r="E18" s="60"/>
      <c r="F18" s="61"/>
    </row>
    <row r="19" ht="16.5" customHeight="1">
      <c r="B19" s="73" t="s">
        <v>32</v>
      </c>
      <c r="C19" s="74"/>
      <c r="D19" s="75"/>
      <c r="E19" s="60"/>
      <c r="F19" s="61"/>
    </row>
    <row r="20" ht="12.75" customHeight="1">
      <c r="B20" s="7" t="s">
        <v>33</v>
      </c>
      <c r="C20" s="17" t="s">
        <v>14</v>
      </c>
      <c r="D20" s="9">
        <v>77650</v>
      </c>
      <c r="E20" s="60"/>
      <c r="F20" s="61"/>
    </row>
    <row r="21">
      <c r="B21" s="7" t="s">
        <v>35</v>
      </c>
      <c r="C21" s="15" t="s">
        <v>16</v>
      </c>
      <c r="D21" s="9">
        <v>77650</v>
      </c>
      <c r="E21" s="60"/>
      <c r="F21" s="61"/>
    </row>
    <row r="22">
      <c r="B22" s="7" t="s">
        <v>37</v>
      </c>
      <c r="C22" s="15" t="s">
        <v>18</v>
      </c>
      <c r="D22" s="9">
        <v>77650</v>
      </c>
      <c r="E22" s="60"/>
      <c r="F22" s="61"/>
    </row>
    <row r="23">
      <c r="B23" s="7" t="s">
        <v>39</v>
      </c>
      <c r="C23" s="15" t="s">
        <v>40</v>
      </c>
      <c r="D23" s="9">
        <v>77650</v>
      </c>
      <c r="E23" s="60"/>
      <c r="F23" s="61"/>
    </row>
    <row r="24" ht="16.5" customHeight="1">
      <c r="A24" s="1"/>
      <c r="B24" s="76" t="s">
        <v>41</v>
      </c>
      <c r="C24" s="77"/>
      <c r="D24" s="77"/>
      <c r="E24" s="60"/>
      <c r="F24" s="61"/>
    </row>
    <row r="25" ht="16.5" customHeight="1">
      <c r="B25" s="30" t="s">
        <v>25</v>
      </c>
      <c r="C25" s="31"/>
      <c r="D25" s="32"/>
      <c r="E25" s="60"/>
      <c r="F25" s="61"/>
    </row>
    <row r="26" ht="16.5" customHeight="1">
      <c r="A26" s="1"/>
      <c r="B26" s="10" t="s">
        <v>42</v>
      </c>
      <c r="C26" s="78" t="s">
        <v>43</v>
      </c>
      <c r="D26" s="79">
        <v>78495</v>
      </c>
      <c r="E26" s="60"/>
      <c r="F26" s="61"/>
    </row>
    <row r="27" ht="16.5" customHeight="1">
      <c r="A27" s="1"/>
      <c r="B27" s="7" t="s">
        <v>44</v>
      </c>
      <c r="C27" s="17" t="s">
        <v>45</v>
      </c>
      <c r="D27" s="79">
        <v>78495</v>
      </c>
      <c r="E27" s="60"/>
      <c r="F27" s="61"/>
    </row>
    <row r="28" ht="16.5" customHeight="1">
      <c r="A28" s="1"/>
      <c r="B28" s="7" t="s">
        <v>46</v>
      </c>
      <c r="C28" s="17" t="s">
        <v>47</v>
      </c>
      <c r="D28" s="79">
        <v>78495</v>
      </c>
      <c r="E28" s="60"/>
      <c r="F28" s="61"/>
    </row>
    <row r="29" ht="16.5" customHeight="1">
      <c r="A29" s="1"/>
      <c r="B29" s="7" t="s">
        <v>48</v>
      </c>
      <c r="C29" s="17" t="s">
        <v>49</v>
      </c>
      <c r="D29" s="79">
        <v>78495</v>
      </c>
      <c r="E29" s="60"/>
      <c r="F29" s="61"/>
    </row>
    <row r="30" ht="12.75" customHeight="1">
      <c r="B30" s="73" t="s">
        <v>66</v>
      </c>
      <c r="C30" s="74"/>
      <c r="D30" s="75"/>
      <c r="E30" s="60"/>
      <c r="F30" s="61"/>
    </row>
    <row r="31" ht="12.75" customHeight="1">
      <c r="A31" s="1"/>
      <c r="B31" s="14" t="s">
        <v>74</v>
      </c>
      <c r="C31" s="17" t="s">
        <v>45</v>
      </c>
      <c r="D31" s="11">
        <f t="shared" ref="D31:D34" si="1">103920*1.045-1</f>
        <v>108595.39999999999</v>
      </c>
      <c r="E31" s="60"/>
      <c r="F31" s="61"/>
    </row>
    <row r="32" ht="12.75" customHeight="1">
      <c r="A32" s="1"/>
      <c r="B32" s="14" t="s">
        <v>75</v>
      </c>
      <c r="C32" s="17" t="s">
        <v>47</v>
      </c>
      <c r="D32" s="11">
        <f t="shared" si="1"/>
        <v>108595.39999999999</v>
      </c>
      <c r="E32" s="60"/>
      <c r="F32" s="61"/>
    </row>
    <row r="33" ht="12.75" customHeight="1">
      <c r="A33" s="1"/>
      <c r="B33" s="14" t="s">
        <v>76</v>
      </c>
      <c r="C33" s="17" t="s">
        <v>49</v>
      </c>
      <c r="D33" s="11">
        <f t="shared" si="1"/>
        <v>108595.39999999999</v>
      </c>
      <c r="E33" s="60"/>
      <c r="F33" s="61"/>
    </row>
    <row r="34" ht="12.75" customHeight="1">
      <c r="A34" s="1"/>
      <c r="B34" s="14" t="s">
        <v>77</v>
      </c>
      <c r="C34" s="17" t="s">
        <v>43</v>
      </c>
      <c r="D34" s="11">
        <f t="shared" si="1"/>
        <v>108595.39999999999</v>
      </c>
      <c r="E34" s="60"/>
      <c r="F34" s="61"/>
    </row>
    <row r="35" ht="12.75" customHeight="1">
      <c r="A35" s="1"/>
      <c r="B35" s="7" t="s">
        <v>78</v>
      </c>
      <c r="C35" s="17" t="s">
        <v>51</v>
      </c>
      <c r="D35" s="11">
        <f t="shared" ref="D35:D37" si="2">72270*1.045-2</f>
        <v>75520.149999999994</v>
      </c>
      <c r="E35" s="60"/>
      <c r="F35" s="61"/>
    </row>
    <row r="36" ht="12.75" customHeight="1">
      <c r="A36" s="1"/>
      <c r="B36" s="7" t="s">
        <v>79</v>
      </c>
      <c r="C36" s="17" t="s">
        <v>80</v>
      </c>
      <c r="D36" s="11">
        <f t="shared" si="2"/>
        <v>75520.149999999994</v>
      </c>
      <c r="E36" s="60"/>
      <c r="F36" s="61"/>
    </row>
    <row r="37" ht="12.75" customHeight="1">
      <c r="A37" s="1"/>
      <c r="B37" s="7" t="s">
        <v>81</v>
      </c>
      <c r="C37" s="17" t="s">
        <v>53</v>
      </c>
      <c r="D37" s="11">
        <f t="shared" si="2"/>
        <v>75520.149999999994</v>
      </c>
      <c r="E37" s="60"/>
      <c r="F37" s="61"/>
    </row>
    <row r="38" ht="27" customHeight="1">
      <c r="A38" s="1"/>
      <c r="B38" s="53" t="s">
        <v>54</v>
      </c>
      <c r="C38" s="54"/>
      <c r="D38" s="54"/>
      <c r="E38" s="60"/>
      <c r="F38" s="61"/>
    </row>
    <row r="39" ht="16.5" customHeight="1">
      <c r="A39" s="1"/>
      <c r="B39" s="30" t="s">
        <v>25</v>
      </c>
      <c r="C39" s="31"/>
      <c r="D39" s="32"/>
      <c r="E39" s="60"/>
      <c r="F39" s="61"/>
    </row>
    <row r="40" ht="12.75" customHeight="1">
      <c r="A40" s="1"/>
      <c r="B40" s="10" t="s">
        <v>55</v>
      </c>
      <c r="C40" s="78" t="s">
        <v>56</v>
      </c>
      <c r="D40" s="79">
        <v>78495</v>
      </c>
      <c r="E40" s="60"/>
      <c r="F40" s="61"/>
    </row>
    <row r="41" ht="12.75" customHeight="1">
      <c r="A41" s="1"/>
      <c r="B41" s="7" t="s">
        <v>57</v>
      </c>
      <c r="C41" s="17" t="s">
        <v>58</v>
      </c>
      <c r="D41" s="79">
        <v>78495</v>
      </c>
      <c r="E41" s="60"/>
      <c r="F41" s="61"/>
    </row>
    <row r="42" ht="12.75" customHeight="1">
      <c r="A42" s="1"/>
      <c r="B42" s="7" t="s">
        <v>59</v>
      </c>
      <c r="C42" s="17" t="s">
        <v>60</v>
      </c>
      <c r="D42" s="79">
        <v>78495</v>
      </c>
      <c r="E42" s="60"/>
      <c r="F42" s="61"/>
    </row>
    <row r="43" ht="12.75" customHeight="1">
      <c r="A43" s="1"/>
      <c r="B43" s="7" t="s">
        <v>61</v>
      </c>
      <c r="C43" s="17" t="s">
        <v>62</v>
      </c>
      <c r="D43" s="79">
        <v>78495</v>
      </c>
      <c r="E43" s="60"/>
      <c r="F43" s="61"/>
    </row>
    <row r="44" ht="12.75" customHeight="1">
      <c r="A44" s="1"/>
      <c r="B44" s="7" t="s">
        <v>82</v>
      </c>
      <c r="C44" s="17" t="s">
        <v>83</v>
      </c>
      <c r="D44" s="79">
        <v>78495</v>
      </c>
      <c r="E44" s="60"/>
      <c r="F44" s="61"/>
    </row>
    <row r="45" ht="12.75" customHeight="1">
      <c r="B45" s="7" t="s">
        <v>64</v>
      </c>
      <c r="C45" s="17" t="s">
        <v>65</v>
      </c>
      <c r="D45" s="79">
        <v>78495</v>
      </c>
      <c r="E45" s="60"/>
      <c r="F45" s="61"/>
    </row>
    <row r="46" ht="12.75" customHeight="1">
      <c r="B46" s="7" t="s">
        <v>84</v>
      </c>
      <c r="C46" s="17" t="s">
        <v>22</v>
      </c>
      <c r="D46" s="79">
        <v>78495</v>
      </c>
      <c r="E46" s="60"/>
      <c r="F46" s="61"/>
    </row>
    <row r="47" ht="12.75" customHeight="1">
      <c r="B47" s="73" t="s">
        <v>66</v>
      </c>
      <c r="C47" s="74"/>
      <c r="D47" s="75"/>
      <c r="E47" s="60"/>
      <c r="F47" s="61"/>
    </row>
    <row r="48" ht="12.75" customHeight="1">
      <c r="B48" s="7" t="s">
        <v>67</v>
      </c>
      <c r="C48" s="17" t="s">
        <v>56</v>
      </c>
      <c r="D48" s="11">
        <f>95930*1.045-1.85</f>
        <v>100244.99999999999</v>
      </c>
      <c r="E48" s="60"/>
      <c r="F48" s="61"/>
    </row>
    <row r="49" ht="12.75" customHeight="1">
      <c r="B49" s="7" t="s">
        <v>68</v>
      </c>
      <c r="C49" s="17" t="s">
        <v>62</v>
      </c>
      <c r="D49" s="11">
        <f t="shared" ref="D49:D50" si="3">103920*1.045-1</f>
        <v>108595.39999999999</v>
      </c>
      <c r="E49" s="60"/>
      <c r="F49" s="61"/>
    </row>
    <row r="50" ht="12.75" customHeight="1">
      <c r="B50" s="7" t="s">
        <v>85</v>
      </c>
      <c r="C50" s="17" t="s">
        <v>86</v>
      </c>
      <c r="D50" s="11">
        <f t="shared" si="3"/>
        <v>108595.39999999999</v>
      </c>
      <c r="E50" s="60"/>
      <c r="F50" s="61"/>
    </row>
    <row r="51" ht="12.75" customHeight="1">
      <c r="B51" s="14" t="s">
        <v>87</v>
      </c>
      <c r="C51" s="17" t="s">
        <v>83</v>
      </c>
      <c r="D51" s="11">
        <f t="shared" ref="D51:D52" si="4">95930*1.045-1.85</f>
        <v>100244.99999999999</v>
      </c>
      <c r="E51" s="60"/>
      <c r="F51" s="61"/>
    </row>
    <row r="52" ht="12.75" customHeight="1">
      <c r="B52" s="7" t="s">
        <v>88</v>
      </c>
      <c r="C52" s="17" t="s">
        <v>58</v>
      </c>
      <c r="D52" s="11">
        <f t="shared" si="4"/>
        <v>100244.99999999999</v>
      </c>
      <c r="E52" s="60"/>
      <c r="F52" s="61"/>
    </row>
    <row r="53" ht="18.75" customHeight="1">
      <c r="B53" s="2"/>
      <c r="C53" s="57"/>
      <c r="D53" s="58"/>
    </row>
    <row r="54" ht="12.75">
      <c r="B54" s="59"/>
    </row>
  </sheetData>
  <mergeCells count="17">
    <mergeCell ref="C1:D1"/>
    <mergeCell ref="B2:D2"/>
    <mergeCell ref="B4:B5"/>
    <mergeCell ref="C4:C5"/>
    <mergeCell ref="B6:D6"/>
    <mergeCell ref="F7:F52"/>
    <mergeCell ref="B8:D8"/>
    <mergeCell ref="B14:D14"/>
    <mergeCell ref="B15:D15"/>
    <mergeCell ref="B17:D17"/>
    <mergeCell ref="B19:D19"/>
    <mergeCell ref="B24:D24"/>
    <mergeCell ref="B25:D25"/>
    <mergeCell ref="B30:D30"/>
    <mergeCell ref="B38:D38"/>
    <mergeCell ref="B39:D39"/>
    <mergeCell ref="B47:D47"/>
  </mergeCells>
  <printOptions headings="0" gridLines="0"/>
  <pageMargins left="0.55118110236220474" right="0.19685039370078738" top="0.31496062992125984" bottom="0.59055118110236238" header="0.31496062992125984" footer="0.31496062992125984"/>
  <pageSetup paperSize="9" scale="90" firstPageNumber="1" fitToWidth="1" fitToHeight="1" pageOrder="downThenOver" orientation="portrait" usePrinterDefaults="1" blackAndWhite="0" draft="0" cellComments="none" useFirstPageNumber="1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C9" activeCellId="0" sqref="C9"/>
    </sheetView>
  </sheetViews>
  <sheetFormatPr defaultRowHeight="12.75"/>
  <cols>
    <col customWidth="1" min="1" max="1" style="81" width="8.28515625"/>
    <col customWidth="1" min="2" max="2" style="80" width="48.7109375"/>
    <col customWidth="1" min="3" max="3" style="80" width="25.85546875"/>
    <col customWidth="1" min="4" max="4" style="80" width="25.28125"/>
    <col min="5" max="16384" style="80" width="9.140625"/>
  </cols>
  <sheetData>
    <row r="1" s="80" customFormat="1" ht="30" customHeight="1">
      <c r="A1" s="81"/>
      <c r="B1" s="82" t="s">
        <v>89</v>
      </c>
      <c r="C1" s="82"/>
      <c r="E1" s="80"/>
    </row>
    <row r="2" ht="24" customHeight="1">
      <c r="A2" s="83" t="s">
        <v>90</v>
      </c>
      <c r="B2" s="84"/>
      <c r="C2" s="84"/>
    </row>
    <row r="4" ht="54.75" customHeight="1">
      <c r="A4" s="63" t="s">
        <v>2</v>
      </c>
      <c r="B4" s="63" t="s">
        <v>3</v>
      </c>
      <c r="C4" s="85" t="s">
        <v>91</v>
      </c>
    </row>
    <row r="5" ht="14.25" customHeight="1">
      <c r="A5" s="63"/>
      <c r="B5" s="63"/>
      <c r="C5" s="86" t="s">
        <v>5</v>
      </c>
    </row>
    <row r="6" ht="13.5">
      <c r="A6" s="87" t="s">
        <v>92</v>
      </c>
      <c r="B6" s="88"/>
      <c r="C6" s="88"/>
    </row>
    <row r="7" ht="22.5" customHeight="1">
      <c r="A7" s="63" t="s">
        <v>50</v>
      </c>
      <c r="B7" s="89" t="s">
        <v>51</v>
      </c>
      <c r="C7" s="90">
        <f t="shared" ref="C7:C9" si="5">83660*1.045-4.7</f>
        <v>87420</v>
      </c>
      <c r="D7" s="84"/>
    </row>
    <row r="8" ht="24" customHeight="1">
      <c r="A8" s="63" t="s">
        <v>93</v>
      </c>
      <c r="B8" s="89" t="s">
        <v>80</v>
      </c>
      <c r="C8" s="90">
        <f t="shared" si="5"/>
        <v>87420</v>
      </c>
      <c r="D8" s="84"/>
    </row>
    <row r="9" ht="25.5" customHeight="1">
      <c r="A9" s="63" t="s">
        <v>52</v>
      </c>
      <c r="B9" s="91" t="s">
        <v>53</v>
      </c>
      <c r="C9" s="90">
        <f t="shared" si="5"/>
        <v>87420</v>
      </c>
      <c r="D9" s="84"/>
    </row>
  </sheetData>
  <mergeCells count="6">
    <mergeCell ref="B1:C1"/>
    <mergeCell ref="A2:C2"/>
    <mergeCell ref="A4:A5"/>
    <mergeCell ref="B4:B5"/>
    <mergeCell ref="A6:C6"/>
    <mergeCell ref="D7:D9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30" workbookViewId="0">
      <selection activeCell="G6" activeCellId="0" sqref="G6"/>
    </sheetView>
  </sheetViews>
  <sheetFormatPr defaultRowHeight="12.75"/>
  <cols>
    <col customWidth="1" min="1" max="1" style="93" width="8.28515625"/>
    <col customWidth="1" min="2" max="2" style="92" width="55.140625"/>
    <col customWidth="1" min="3" max="3" style="92" width="23.42578125"/>
    <col customWidth="1" min="4" max="4" style="92" width="22.140625"/>
    <col min="5" max="16384" style="92" width="9.140625"/>
  </cols>
  <sheetData>
    <row r="1" ht="35.25" customHeight="1">
      <c r="B1" s="94" t="s">
        <v>94</v>
      </c>
      <c r="C1" s="94"/>
    </row>
    <row r="2" ht="17.25" customHeight="1">
      <c r="A2" s="83" t="s">
        <v>1</v>
      </c>
      <c r="B2" s="83"/>
      <c r="C2" s="83"/>
      <c r="D2" s="95"/>
    </row>
    <row r="3" ht="9" customHeight="1">
      <c r="B3" s="83"/>
      <c r="C3" s="83"/>
      <c r="D3" s="83"/>
    </row>
    <row r="4" ht="57.75" customHeight="1">
      <c r="A4" s="96" t="s">
        <v>2</v>
      </c>
      <c r="B4" s="97" t="s">
        <v>3</v>
      </c>
      <c r="C4" s="98" t="s">
        <v>95</v>
      </c>
      <c r="D4" s="98" t="s">
        <v>96</v>
      </c>
    </row>
    <row r="5" ht="15" customHeight="1">
      <c r="A5" s="96"/>
      <c r="B5" s="99"/>
      <c r="C5" s="100" t="s">
        <v>5</v>
      </c>
      <c r="D5" s="100" t="s">
        <v>5</v>
      </c>
    </row>
    <row r="6" ht="21" customHeight="1">
      <c r="A6" s="101" t="s">
        <v>97</v>
      </c>
      <c r="B6" s="102"/>
      <c r="C6" s="102"/>
    </row>
    <row r="7" ht="24" customHeight="1">
      <c r="A7" s="103" t="s">
        <v>98</v>
      </c>
      <c r="B7" s="104" t="s">
        <v>99</v>
      </c>
      <c r="C7" s="100">
        <v>386184</v>
      </c>
      <c r="D7" s="105">
        <v>242000</v>
      </c>
      <c r="E7" s="106" t="s">
        <v>100</v>
      </c>
    </row>
    <row r="8" ht="24" customHeight="1">
      <c r="A8" s="103" t="s">
        <v>101</v>
      </c>
      <c r="B8" s="104" t="s">
        <v>102</v>
      </c>
      <c r="C8" s="100">
        <v>386184</v>
      </c>
      <c r="D8" s="105">
        <v>242000</v>
      </c>
      <c r="E8" s="107"/>
    </row>
    <row r="9" ht="24" customHeight="1">
      <c r="A9" s="103" t="s">
        <v>103</v>
      </c>
      <c r="B9" s="104" t="s">
        <v>104</v>
      </c>
      <c r="C9" s="100">
        <v>386184</v>
      </c>
      <c r="D9" s="105">
        <v>242000</v>
      </c>
      <c r="E9" s="107"/>
    </row>
    <row r="10" ht="24" customHeight="1">
      <c r="A10" s="103" t="s">
        <v>105</v>
      </c>
      <c r="B10" s="108" t="s">
        <v>106</v>
      </c>
      <c r="C10" s="100">
        <v>380584</v>
      </c>
      <c r="D10" s="105">
        <v>230000</v>
      </c>
      <c r="E10" s="109"/>
    </row>
    <row r="11" ht="27.75" customHeight="1">
      <c r="A11" s="103" t="s">
        <v>107</v>
      </c>
      <c r="B11" s="108" t="s">
        <v>108</v>
      </c>
      <c r="C11" s="100">
        <f>230000*1.045</f>
        <v>240349.99999999997</v>
      </c>
      <c r="D11" s="100">
        <v>230000</v>
      </c>
      <c r="E11" s="92" t="s">
        <v>109</v>
      </c>
    </row>
    <row r="12" ht="24" customHeight="1">
      <c r="A12" s="103" t="s">
        <v>110</v>
      </c>
      <c r="B12" s="104" t="s">
        <v>111</v>
      </c>
      <c r="C12" s="100">
        <v>406247</v>
      </c>
      <c r="D12" s="100">
        <v>243000</v>
      </c>
      <c r="E12" s="92" t="s">
        <v>100</v>
      </c>
    </row>
    <row r="13" ht="24" customHeight="1">
      <c r="A13" s="103" t="s">
        <v>112</v>
      </c>
      <c r="B13" s="104" t="s">
        <v>113</v>
      </c>
      <c r="C13" s="100">
        <f>230000*1.045</f>
        <v>240349.99999999997</v>
      </c>
      <c r="D13" s="100">
        <v>230000</v>
      </c>
      <c r="E13" s="92" t="s">
        <v>109</v>
      </c>
    </row>
    <row r="14">
      <c r="A14" s="110"/>
      <c r="B14" s="110"/>
      <c r="C14" s="110"/>
    </row>
    <row r="15">
      <c r="A15" s="110"/>
      <c r="B15" s="110"/>
      <c r="C15" s="110"/>
    </row>
    <row r="16">
      <c r="A16" s="110"/>
      <c r="B16" s="110"/>
      <c r="C16" s="110"/>
    </row>
  </sheetData>
  <mergeCells count="6">
    <mergeCell ref="B1:C1"/>
    <mergeCell ref="A2:C2"/>
    <mergeCell ref="A4:A5"/>
    <mergeCell ref="B4:B5"/>
    <mergeCell ref="A6:C6"/>
    <mergeCell ref="E7:E10"/>
  </mergeCells>
  <printOptions headings="0" gridLines="0"/>
  <pageMargins left="0.59999999999999998" right="0.59055118110236249" top="0.59055118110236249" bottom="0.59055118110236249" header="0.31496062992125984" footer="0.31496062992125984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Берсенева Наталья Владимировна</dc:creator>
  <cp:revision>17</cp:revision>
  <dcterms:created xsi:type="dcterms:W3CDTF">2016-10-19T04:55:37Z</dcterms:created>
  <dcterms:modified xsi:type="dcterms:W3CDTF">2024-05-27T21:41:12Z</dcterms:modified>
</cp:coreProperties>
</file>